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ma\SkyDrive\Lohiverkko\Kattoremontti\"/>
    </mc:Choice>
  </mc:AlternateContent>
  <bookViews>
    <workbookView xWindow="0" yWindow="0" windowWidth="28800" windowHeight="12900"/>
  </bookViews>
  <sheets>
    <sheet name="Tau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16" i="1" s="1"/>
  <c r="C48" i="1" l="1"/>
  <c r="C56" i="1" s="1"/>
  <c r="D19" i="1"/>
  <c r="C47" i="1" s="1"/>
  <c r="C55" i="1" s="1"/>
  <c r="D55" i="1" s="1"/>
  <c r="D56" i="1"/>
  <c r="C54" i="1"/>
  <c r="D6" i="1"/>
  <c r="F6" i="1" s="1"/>
  <c r="D48" i="1"/>
  <c r="C46" i="1"/>
  <c r="C38" i="1"/>
  <c r="C41" i="1"/>
  <c r="D30" i="1"/>
  <c r="D31" i="1"/>
  <c r="D32" i="1"/>
  <c r="D33" i="1"/>
  <c r="D34" i="1"/>
  <c r="D35" i="1"/>
  <c r="D36" i="1"/>
  <c r="D37" i="1"/>
  <c r="D29" i="1"/>
  <c r="C26" i="1"/>
  <c r="D13" i="1"/>
  <c r="F13" i="1" s="1"/>
  <c r="D11" i="1"/>
  <c r="F11" i="1" s="1"/>
  <c r="D9" i="1"/>
  <c r="F9" i="1" s="1"/>
  <c r="F19" i="1" s="1"/>
  <c r="D46" i="1" l="1"/>
  <c r="D38" i="1"/>
  <c r="C58" i="1"/>
  <c r="D58" i="1" s="1"/>
  <c r="C50" i="1"/>
  <c r="D47" i="1" l="1"/>
  <c r="D50" i="1" s="1"/>
</calcChain>
</file>

<file path=xl/sharedStrings.xml><?xml version="1.0" encoding="utf-8"?>
<sst xmlns="http://schemas.openxmlformats.org/spreadsheetml/2006/main" count="51" uniqueCount="41">
  <si>
    <t>AS. OY LOHIVERKKO VESIKATTO URAKAN LISÄTYÖT</t>
  </si>
  <si>
    <t>LISÄTYÖ</t>
  </si>
  <si>
    <t>MÄÄRÄ</t>
  </si>
  <si>
    <t>HINTA ALV. 0%</t>
  </si>
  <si>
    <t>€</t>
  </si>
  <si>
    <t>YHT. SIS. ALV:N 24 %</t>
  </si>
  <si>
    <t>KOK. KUSTANNUS ALV. 0%</t>
  </si>
  <si>
    <t>KALLISTUSTEN LISÄÄMINEN 0-150 mm:IIN</t>
  </si>
  <si>
    <t>LISÄTYÖTARJOUS / PÄIVITYS TARJOUKSEEN 26.11.2015</t>
  </si>
  <si>
    <t>LISÄTYÖ TARJOUS 08.06.2016</t>
  </si>
  <si>
    <t>KATTOKUVUN UUSIMINEN</t>
  </si>
  <si>
    <t>AS. OY LOHIVERKKO VESIKATTO URAKAN TALOUDELLINEN LOPPUSELVITYS</t>
  </si>
  <si>
    <t>URAKKAHINTA</t>
  </si>
  <si>
    <t>HINTA ALV. 0 %</t>
  </si>
  <si>
    <t>HINTA SIS. ALV:n 24 %</t>
  </si>
  <si>
    <t>LASKUTETUT MAKSUERÄT 19.9.2016 MENNESSÄ</t>
  </si>
  <si>
    <t>LASKUTTAMATTA 19.9.2016</t>
  </si>
  <si>
    <t>MAKSUERÄ 1</t>
  </si>
  <si>
    <t>MAKSUERÄ 2</t>
  </si>
  <si>
    <t>MAKSUERÄ 3</t>
  </si>
  <si>
    <t>MAKSUERÄ 4</t>
  </si>
  <si>
    <t>MAKSUERÄ 5</t>
  </si>
  <si>
    <t>MAKSUERÄ 6</t>
  </si>
  <si>
    <t>MAKSUERÄ 7</t>
  </si>
  <si>
    <t>MAKSUERÄ 8</t>
  </si>
  <si>
    <t>MAKSUERÄ 9</t>
  </si>
  <si>
    <t>MAKSUERÄ 10</t>
  </si>
  <si>
    <t>YHTEENSÄ</t>
  </si>
  <si>
    <t>LOPULLINEN URAKKASUMMA</t>
  </si>
  <si>
    <t>SOPIMUKSEN MUKAINEN URAKKASUMMA</t>
  </si>
  <si>
    <t>LISÄTYÖT</t>
  </si>
  <si>
    <t>HYVITYKSET / VIIVÄSTYS SAKOT</t>
  </si>
  <si>
    <t xml:space="preserve"> </t>
  </si>
  <si>
    <t>LOPULLINEN URAKKASUMMA YHTEENSÄ</t>
  </si>
  <si>
    <t>LASKUTTAMATTA YHTEENSÄ 19.9.2016</t>
  </si>
  <si>
    <t>LISÄTYÖT YHTEENSÄ</t>
  </si>
  <si>
    <t>HYVITYKSET</t>
  </si>
  <si>
    <t>LASKUTTAMATTA YHTEENSÄ</t>
  </si>
  <si>
    <t>KATTOIKKUNOIDEN KONDESSIKOURUN UUSIMINEN</t>
  </si>
  <si>
    <t>KATTOKUVUN KEHYKSEN KOROTUS 50x200 mm LANKKU</t>
  </si>
  <si>
    <t>ALIPAINETUULETIN URAKASSA 40 KPL AS. 29 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</si>
</sst>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2" fontId="0" fillId="0" borderId="1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10" xfId="0" applyBorder="1"/>
    <xf numFmtId="0" fontId="1" fillId="0" borderId="0" xfId="0" applyFont="1" applyAlignment="1"/>
    <xf numFmtId="1" fontId="0" fillId="0" borderId="0" xfId="0" applyNumberFormat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1" xfId="0" applyNumberFormat="1" applyBorder="1"/>
    <xf numFmtId="0" fontId="0" fillId="0" borderId="7" xfId="0" applyBorder="1"/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4" xfId="0" applyNumberFormat="1" applyBorder="1"/>
    <xf numFmtId="0" fontId="0" fillId="2" borderId="11" xfId="0" applyFill="1" applyBorder="1"/>
    <xf numFmtId="0" fontId="0" fillId="2" borderId="12" xfId="0" applyFill="1" applyBorder="1"/>
    <xf numFmtId="0" fontId="0" fillId="2" borderId="10" xfId="0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1" xfId="0" applyFill="1" applyBorder="1"/>
    <xf numFmtId="0" fontId="0" fillId="3" borderId="10" xfId="0" applyFill="1" applyBorder="1"/>
    <xf numFmtId="2" fontId="0" fillId="3" borderId="1" xfId="0" applyNumberFormat="1" applyFill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25" workbookViewId="0">
      <selection activeCell="H35" sqref="H35"/>
    </sheetView>
  </sheetViews>
  <sheetFormatPr defaultRowHeight="15" x14ac:dyDescent="0.25"/>
  <cols>
    <col min="1" max="1" width="48.75" customWidth="1"/>
    <col min="3" max="3" width="14.75" customWidth="1"/>
    <col min="4" max="4" width="23.75" customWidth="1"/>
    <col min="5" max="5" width="3.625" customWidth="1"/>
    <col min="6" max="6" width="18.375" customWidth="1"/>
    <col min="7" max="7" width="19.75" customWidth="1"/>
  </cols>
  <sheetData>
    <row r="1" spans="1:11" ht="15" customHeight="1" x14ac:dyDescent="0.4">
      <c r="A1" s="39" t="s">
        <v>0</v>
      </c>
      <c r="B1" s="39"/>
      <c r="C1" s="39"/>
      <c r="D1" s="39"/>
      <c r="E1" s="39"/>
      <c r="F1" s="39"/>
      <c r="G1" s="11"/>
      <c r="H1" s="11"/>
      <c r="I1" s="11"/>
      <c r="J1" s="11"/>
      <c r="K1" s="11"/>
    </row>
    <row r="2" spans="1:11" ht="15.75" customHeight="1" thickBot="1" x14ac:dyDescent="0.45">
      <c r="A2" s="40"/>
      <c r="B2" s="40"/>
      <c r="C2" s="40"/>
      <c r="D2" s="40"/>
      <c r="E2" s="40"/>
      <c r="F2" s="40"/>
      <c r="G2" s="11"/>
      <c r="H2" s="11"/>
      <c r="I2" s="11"/>
      <c r="J2" s="11"/>
      <c r="K2" s="11"/>
    </row>
    <row r="3" spans="1:11" ht="15.75" thickBot="1" x14ac:dyDescent="0.3">
      <c r="A3" s="6" t="s">
        <v>1</v>
      </c>
      <c r="B3" s="14" t="s">
        <v>2</v>
      </c>
      <c r="C3" s="14" t="s">
        <v>3</v>
      </c>
      <c r="D3" s="14" t="s">
        <v>6</v>
      </c>
      <c r="E3" s="6"/>
      <c r="F3" s="14" t="s">
        <v>5</v>
      </c>
    </row>
    <row r="4" spans="1:11" ht="15.75" thickBot="1" x14ac:dyDescent="0.3"/>
    <row r="5" spans="1:11" ht="15.75" thickBot="1" x14ac:dyDescent="0.3">
      <c r="A5" s="6" t="s">
        <v>9</v>
      </c>
    </row>
    <row r="6" spans="1:11" ht="15.75" thickBot="1" x14ac:dyDescent="0.3">
      <c r="A6" s="6" t="s">
        <v>38</v>
      </c>
      <c r="B6" s="13">
        <v>34</v>
      </c>
      <c r="C6" s="14">
        <v>75</v>
      </c>
      <c r="D6" s="14">
        <f>C6*B6</f>
        <v>2550</v>
      </c>
      <c r="E6" s="14" t="s">
        <v>4</v>
      </c>
      <c r="F6" s="15">
        <f>D6*1.24</f>
        <v>3162</v>
      </c>
    </row>
    <row r="7" spans="1:11" ht="15.75" thickBot="1" x14ac:dyDescent="0.3">
      <c r="A7" s="8"/>
      <c r="B7" s="8"/>
      <c r="C7" s="8"/>
      <c r="D7" s="8"/>
      <c r="E7" s="8"/>
      <c r="F7" s="9"/>
    </row>
    <row r="8" spans="1:11" ht="15.75" thickBot="1" x14ac:dyDescent="0.3">
      <c r="A8" s="6" t="s">
        <v>8</v>
      </c>
    </row>
    <row r="9" spans="1:11" ht="15.75" thickBot="1" x14ac:dyDescent="0.3">
      <c r="A9" s="6" t="s">
        <v>7</v>
      </c>
      <c r="B9" s="14">
        <v>1</v>
      </c>
      <c r="C9" s="14">
        <v>4435.4799999999996</v>
      </c>
      <c r="D9" s="14">
        <f>C9*B9</f>
        <v>4435.4799999999996</v>
      </c>
      <c r="E9" s="14" t="s">
        <v>4</v>
      </c>
      <c r="F9" s="15">
        <f>D9*1.24</f>
        <v>5499.9951999999994</v>
      </c>
    </row>
    <row r="10" spans="1:11" ht="15.75" thickBot="1" x14ac:dyDescent="0.3">
      <c r="B10" s="1"/>
    </row>
    <row r="11" spans="1:11" ht="15.75" thickBot="1" x14ac:dyDescent="0.3">
      <c r="A11" s="6" t="s">
        <v>10</v>
      </c>
      <c r="B11" s="14">
        <v>9</v>
      </c>
      <c r="C11" s="14">
        <v>338.71</v>
      </c>
      <c r="D11" s="14">
        <f>C11*B11</f>
        <v>3048.39</v>
      </c>
      <c r="E11" s="14" t="s">
        <v>4</v>
      </c>
      <c r="F11" s="15">
        <f>D11*1.24</f>
        <v>3780.0036</v>
      </c>
    </row>
    <row r="12" spans="1:11" ht="15.75" thickBot="1" x14ac:dyDescent="0.3"/>
    <row r="13" spans="1:11" ht="15.75" thickBot="1" x14ac:dyDescent="0.3">
      <c r="A13" s="6" t="s">
        <v>39</v>
      </c>
      <c r="B13" s="14">
        <v>34</v>
      </c>
      <c r="C13" s="14">
        <v>49.19</v>
      </c>
      <c r="D13" s="14">
        <f>C13*B13</f>
        <v>1672.46</v>
      </c>
      <c r="E13" s="14" t="s">
        <v>4</v>
      </c>
      <c r="F13" s="15">
        <f>D13*1.24</f>
        <v>2073.8503999999998</v>
      </c>
    </row>
    <row r="14" spans="1:11" ht="15.75" thickBot="1" x14ac:dyDescent="0.3">
      <c r="A14" s="8"/>
      <c r="B14" s="25"/>
      <c r="C14" s="25"/>
      <c r="D14" s="25"/>
      <c r="E14" s="25"/>
      <c r="F14" s="26"/>
    </row>
    <row r="15" spans="1:11" ht="15.75" thickBot="1" x14ac:dyDescent="0.3">
      <c r="A15" s="33" t="s">
        <v>36</v>
      </c>
      <c r="B15" s="14"/>
      <c r="C15" s="14"/>
      <c r="D15" s="14"/>
      <c r="E15" s="14"/>
      <c r="F15" s="15"/>
    </row>
    <row r="16" spans="1:11" ht="15.75" thickBot="1" x14ac:dyDescent="0.3">
      <c r="A16" s="33" t="s">
        <v>40</v>
      </c>
      <c r="B16" s="34">
        <v>11</v>
      </c>
      <c r="C16" s="35">
        <v>120.968</v>
      </c>
      <c r="D16" s="34">
        <f>C16*B16</f>
        <v>1330.6480000000001</v>
      </c>
      <c r="E16" s="34" t="s">
        <v>4</v>
      </c>
      <c r="F16" s="35">
        <f>D16*1.24</f>
        <v>1650.0035200000002</v>
      </c>
    </row>
    <row r="17" spans="1:6" x14ac:dyDescent="0.25">
      <c r="A17" s="8"/>
      <c r="B17" s="25"/>
      <c r="C17" s="25"/>
      <c r="D17" s="25"/>
      <c r="E17" s="25"/>
      <c r="F17" s="26"/>
    </row>
    <row r="18" spans="1:6" ht="15.75" thickBot="1" x14ac:dyDescent="0.3">
      <c r="A18" s="8"/>
      <c r="B18" s="25"/>
      <c r="C18" s="25"/>
      <c r="D18" s="25"/>
      <c r="E18" s="25"/>
      <c r="F18" s="26"/>
    </row>
    <row r="19" spans="1:6" ht="15.75" thickBot="1" x14ac:dyDescent="0.3">
      <c r="A19" s="28" t="s">
        <v>35</v>
      </c>
      <c r="B19" s="29"/>
      <c r="C19" s="30"/>
      <c r="D19" s="31">
        <f>SUM(D6,D9,D11,D13)</f>
        <v>11706.329999999998</v>
      </c>
      <c r="E19" s="31" t="s">
        <v>4</v>
      </c>
      <c r="F19" s="32">
        <f>SUM(F6,F9,F11,F13)</f>
        <v>14515.849199999999</v>
      </c>
    </row>
    <row r="20" spans="1:6" ht="15.75" thickBot="1" x14ac:dyDescent="0.3">
      <c r="A20" s="2"/>
      <c r="B20" s="3"/>
      <c r="C20" s="3"/>
      <c r="D20" s="3"/>
      <c r="E20" s="3"/>
      <c r="F20" s="27"/>
    </row>
    <row r="21" spans="1:6" x14ac:dyDescent="0.25">
      <c r="A21" s="41" t="s">
        <v>11</v>
      </c>
      <c r="B21" s="42"/>
      <c r="C21" s="42"/>
      <c r="D21" s="42"/>
      <c r="E21" s="42"/>
      <c r="F21" s="43"/>
    </row>
    <row r="22" spans="1:6" ht="15.75" thickBot="1" x14ac:dyDescent="0.3">
      <c r="A22" s="44"/>
      <c r="B22" s="40"/>
      <c r="C22" s="40"/>
      <c r="D22" s="40"/>
      <c r="E22" s="40"/>
      <c r="F22" s="45"/>
    </row>
    <row r="24" spans="1:6" ht="15.75" thickBot="1" x14ac:dyDescent="0.3"/>
    <row r="25" spans="1:6" x14ac:dyDescent="0.25">
      <c r="A25" s="2"/>
      <c r="B25" s="4"/>
      <c r="C25" s="18" t="s">
        <v>13</v>
      </c>
      <c r="D25" s="20" t="s">
        <v>14</v>
      </c>
      <c r="F25" s="12"/>
    </row>
    <row r="26" spans="1:6" ht="15.75" thickBot="1" x14ac:dyDescent="0.3">
      <c r="A26" s="5" t="s">
        <v>12</v>
      </c>
      <c r="B26" s="17"/>
      <c r="C26" s="19">
        <f>D26/1.24</f>
        <v>99677.419354838712</v>
      </c>
      <c r="D26" s="21">
        <v>123600</v>
      </c>
      <c r="E26" s="12"/>
      <c r="F26" s="12"/>
    </row>
    <row r="28" spans="1:6" ht="15.75" thickBot="1" x14ac:dyDescent="0.3">
      <c r="A28" t="s">
        <v>15</v>
      </c>
    </row>
    <row r="29" spans="1:6" ht="15.75" thickBot="1" x14ac:dyDescent="0.3">
      <c r="A29" s="22" t="s">
        <v>17</v>
      </c>
      <c r="B29" s="10"/>
      <c r="C29" s="16">
        <v>9516.1290000000008</v>
      </c>
      <c r="D29" s="7">
        <f>C29*1.24</f>
        <v>11799.999960000001</v>
      </c>
    </row>
    <row r="30" spans="1:6" ht="15.75" thickBot="1" x14ac:dyDescent="0.3">
      <c r="A30" s="22" t="s">
        <v>18</v>
      </c>
      <c r="B30" s="10"/>
      <c r="C30" s="16">
        <v>7419.36</v>
      </c>
      <c r="D30" s="7">
        <f t="shared" ref="D30:D37" si="0">C30*1.24</f>
        <v>9200.0064000000002</v>
      </c>
    </row>
    <row r="31" spans="1:6" ht="15.75" thickBot="1" x14ac:dyDescent="0.3">
      <c r="A31" s="22" t="s">
        <v>19</v>
      </c>
      <c r="B31" s="10"/>
      <c r="C31" s="16">
        <v>6935.48</v>
      </c>
      <c r="D31" s="7">
        <f t="shared" si="0"/>
        <v>8599.9951999999994</v>
      </c>
    </row>
    <row r="32" spans="1:6" ht="15.75" thickBot="1" x14ac:dyDescent="0.3">
      <c r="A32" s="22" t="s">
        <v>20</v>
      </c>
      <c r="B32" s="10"/>
      <c r="C32" s="16">
        <v>10887.096</v>
      </c>
      <c r="D32" s="7">
        <f t="shared" si="0"/>
        <v>13499.999039999999</v>
      </c>
    </row>
    <row r="33" spans="1:6" ht="15.75" thickBot="1" x14ac:dyDescent="0.3">
      <c r="A33" s="22" t="s">
        <v>21</v>
      </c>
      <c r="B33" s="10"/>
      <c r="C33" s="16">
        <v>8064.5159999999996</v>
      </c>
      <c r="D33" s="7">
        <f t="shared" si="0"/>
        <v>9999.9998399999986</v>
      </c>
    </row>
    <row r="34" spans="1:6" ht="15.75" thickBot="1" x14ac:dyDescent="0.3">
      <c r="A34" s="22" t="s">
        <v>22</v>
      </c>
      <c r="B34" s="10"/>
      <c r="C34" s="16">
        <v>8467.74</v>
      </c>
      <c r="D34" s="7">
        <f t="shared" si="0"/>
        <v>10499.997599999999</v>
      </c>
    </row>
    <row r="35" spans="1:6" ht="15.75" thickBot="1" x14ac:dyDescent="0.3">
      <c r="A35" s="22" t="s">
        <v>23</v>
      </c>
      <c r="B35" s="10"/>
      <c r="C35" s="16">
        <v>12016.13</v>
      </c>
      <c r="D35" s="7">
        <f t="shared" si="0"/>
        <v>14900.001199999999</v>
      </c>
    </row>
    <row r="36" spans="1:6" ht="15.75" thickBot="1" x14ac:dyDescent="0.3">
      <c r="A36" s="22" t="s">
        <v>24</v>
      </c>
      <c r="B36" s="10"/>
      <c r="C36" s="16">
        <v>12419.36</v>
      </c>
      <c r="D36" s="7">
        <f t="shared" si="0"/>
        <v>15400.0064</v>
      </c>
    </row>
    <row r="37" spans="1:6" ht="15.75" thickBot="1" x14ac:dyDescent="0.3">
      <c r="A37" s="22" t="s">
        <v>25</v>
      </c>
      <c r="B37" s="10"/>
      <c r="C37" s="16">
        <v>13951.61</v>
      </c>
      <c r="D37" s="7">
        <f t="shared" si="0"/>
        <v>17299.9964</v>
      </c>
      <c r="F37" s="6"/>
    </row>
    <row r="38" spans="1:6" ht="15.75" thickBot="1" x14ac:dyDescent="0.3">
      <c r="A38" s="22" t="s">
        <v>27</v>
      </c>
      <c r="B38" s="10"/>
      <c r="C38" s="16">
        <f>SUM(C29:C37)</f>
        <v>89677.421000000002</v>
      </c>
      <c r="D38" s="7">
        <f>SUM(D29:D37)</f>
        <v>111200.00203999999</v>
      </c>
    </row>
    <row r="39" spans="1:6" ht="15.75" thickBot="1" x14ac:dyDescent="0.3"/>
    <row r="40" spans="1:6" ht="15.75" thickBot="1" x14ac:dyDescent="0.3">
      <c r="A40" s="22" t="s">
        <v>16</v>
      </c>
      <c r="B40" s="23"/>
      <c r="C40" s="23"/>
      <c r="D40" s="10"/>
    </row>
    <row r="41" spans="1:6" ht="15.75" thickBot="1" x14ac:dyDescent="0.3">
      <c r="A41" s="22" t="s">
        <v>26</v>
      </c>
      <c r="B41" s="10"/>
      <c r="C41" s="7">
        <f>D41/1.24</f>
        <v>10000</v>
      </c>
      <c r="D41" s="7">
        <v>12400</v>
      </c>
    </row>
    <row r="44" spans="1:6" ht="15.75" thickBot="1" x14ac:dyDescent="0.3"/>
    <row r="45" spans="1:6" ht="15.75" thickBot="1" x14ac:dyDescent="0.3">
      <c r="A45" s="22" t="s">
        <v>28</v>
      </c>
      <c r="B45" s="10" t="s">
        <v>32</v>
      </c>
      <c r="C45" s="22" t="s">
        <v>13</v>
      </c>
      <c r="D45" s="14" t="s">
        <v>14</v>
      </c>
    </row>
    <row r="46" spans="1:6" ht="15.75" thickBot="1" x14ac:dyDescent="0.3">
      <c r="A46" s="22" t="s">
        <v>29</v>
      </c>
      <c r="B46" s="10"/>
      <c r="C46" s="7">
        <f>SUM(C29:C37,C41)</f>
        <v>99677.421000000002</v>
      </c>
      <c r="D46" s="7">
        <f>SUM(D29:D37,D41)</f>
        <v>123600.00203999999</v>
      </c>
    </row>
    <row r="47" spans="1:6" ht="15.75" thickBot="1" x14ac:dyDescent="0.3">
      <c r="A47" s="22" t="s">
        <v>30</v>
      </c>
      <c r="B47" s="10"/>
      <c r="C47" s="7">
        <f>D19</f>
        <v>11706.329999999998</v>
      </c>
      <c r="D47" s="7">
        <f>C47*1.24</f>
        <v>14515.849199999997</v>
      </c>
    </row>
    <row r="48" spans="1:6" ht="15.75" thickBot="1" x14ac:dyDescent="0.3">
      <c r="A48" s="36" t="s">
        <v>31</v>
      </c>
      <c r="B48" s="37"/>
      <c r="C48" s="38">
        <f>D16</f>
        <v>1330.6480000000001</v>
      </c>
      <c r="D48" s="38">
        <f>C48*1.24</f>
        <v>1650.0035200000002</v>
      </c>
    </row>
    <row r="49" spans="1:4" ht="15.75" thickBot="1" x14ac:dyDescent="0.3"/>
    <row r="50" spans="1:4" ht="15.75" thickBot="1" x14ac:dyDescent="0.3">
      <c r="A50" s="28" t="s">
        <v>33</v>
      </c>
      <c r="B50" s="30"/>
      <c r="C50" s="32">
        <f>C46+C47-C48</f>
        <v>110053.103</v>
      </c>
      <c r="D50" s="32">
        <f>D46+D47-D48</f>
        <v>136465.84771999999</v>
      </c>
    </row>
    <row r="52" spans="1:4" x14ac:dyDescent="0.25">
      <c r="A52" t="s">
        <v>34</v>
      </c>
    </row>
    <row r="53" spans="1:4" ht="15.75" thickBot="1" x14ac:dyDescent="0.3"/>
    <row r="54" spans="1:4" ht="15.75" thickBot="1" x14ac:dyDescent="0.3">
      <c r="A54" s="2" t="s">
        <v>26</v>
      </c>
      <c r="B54" s="4"/>
      <c r="C54" s="7">
        <f>D54/1.24</f>
        <v>10000</v>
      </c>
      <c r="D54" s="7">
        <v>12400</v>
      </c>
    </row>
    <row r="55" spans="1:4" ht="15.75" thickBot="1" x14ac:dyDescent="0.3">
      <c r="A55" s="24" t="s">
        <v>35</v>
      </c>
      <c r="B55" s="10"/>
      <c r="C55" s="7">
        <f>C47</f>
        <v>11706.329999999998</v>
      </c>
      <c r="D55" s="7">
        <f>C55*1.24</f>
        <v>14515.849199999997</v>
      </c>
    </row>
    <row r="56" spans="1:4" ht="15.75" thickBot="1" x14ac:dyDescent="0.3">
      <c r="A56" s="24" t="s">
        <v>36</v>
      </c>
      <c r="B56" s="10"/>
      <c r="C56" s="7">
        <f>C48</f>
        <v>1330.6480000000001</v>
      </c>
      <c r="D56" s="7">
        <f>C56*1.24</f>
        <v>1650.0035200000002</v>
      </c>
    </row>
    <row r="57" spans="1:4" ht="15.75" thickBot="1" x14ac:dyDescent="0.3"/>
    <row r="58" spans="1:4" ht="15.75" thickBot="1" x14ac:dyDescent="0.3">
      <c r="A58" s="22" t="s">
        <v>37</v>
      </c>
      <c r="B58" s="10"/>
      <c r="C58" s="7">
        <f>C54+C55-C56</f>
        <v>20375.681999999997</v>
      </c>
      <c r="D58" s="7">
        <f>C58*1.24</f>
        <v>25265.845679999995</v>
      </c>
    </row>
  </sheetData>
  <mergeCells count="2">
    <mergeCell ref="A1:F2"/>
    <mergeCell ref="A21:F2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 Lauren</dc:creator>
  <cp:lastModifiedBy>Jorma</cp:lastModifiedBy>
  <cp:lastPrinted>2016-09-19T06:50:10Z</cp:lastPrinted>
  <dcterms:created xsi:type="dcterms:W3CDTF">2016-09-19T06:43:43Z</dcterms:created>
  <dcterms:modified xsi:type="dcterms:W3CDTF">2016-09-26T07:34:00Z</dcterms:modified>
</cp:coreProperties>
</file>